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lculator ROI" sheetId="1" state="visible" r:id="rId3"/>
    <sheet name="Ghid utilizare"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<sst xmlns="http://schemas.openxmlformats.org/spreadsheetml/2006/main" count="59" uniqueCount="58">
  <si>
    <t xml:space="preserve">CALCULATOR ROI — Depozit Extern vs. Spațiu Propriu · Depozit24</t>
  </si>
  <si>
    <t xml:space="preserve">Compară costul real al spațiului propriu cu o boxă externă · Ideal pentru firme mici, magazine online și freelanceri</t>
  </si>
  <si>
    <t xml:space="preserve">📋  Completează câmpurile portocalii din ambele coloane. Calculatorul îți arată economiile reale și ROI-ul externalizării depozitării.</t>
  </si>
  <si>
    <t xml:space="preserve">🏢  SPAȚIU PROPRIU / ÎNCHIRIAT</t>
  </si>
  <si>
    <t xml:space="preserve">📦  DEPOZIT EXTERN — Depozit24</t>
  </si>
  <si>
    <t xml:space="preserve">  A. DATE SPAȚIU &amp; CHIRIE</t>
  </si>
  <si>
    <t xml:space="preserve">  A. DATE BOXĂ DEPOZIT24</t>
  </si>
  <si>
    <t xml:space="preserve">Suprafața folosită pentru depozitare (mp)</t>
  </si>
  <si>
    <t xml:space="preserve">Mărimea boxei necesare (mp)</t>
  </si>
  <si>
    <t xml:space="preserve">Chiria totală spațiu / lună (lei)</t>
  </si>
  <si>
    <t xml:space="preserve">Preț boxă / lună (lei) — din lista de prețuri</t>
  </si>
  <si>
    <t xml:space="preserve">  → Cost calculat / mp / lună:</t>
  </si>
  <si>
    <t xml:space="preserve">  B. COSTURI OPERAȚIONALE LUNARE</t>
  </si>
  <si>
    <t xml:space="preserve">  B. COSTURI SUPLIMENTARE</t>
  </si>
  <si>
    <t xml:space="preserve">Utilități (curent, apă, încălzire) / lună</t>
  </si>
  <si>
    <t xml:space="preserve">Transport dus-întors la boxă / lună (est.)</t>
  </si>
  <si>
    <t xml:space="preserve">Asigurare spațiu / lună</t>
  </si>
  <si>
    <t xml:space="preserve">Asigurare bunuri proprie / lună</t>
  </si>
  <si>
    <t xml:space="preserve">Securitate / pază / lună</t>
  </si>
  <si>
    <t xml:space="preserve">Alte costuri suplimentare / lună</t>
  </si>
  <si>
    <t xml:space="preserve">Personal dedicat depozitare (ore × tarif) / lună</t>
  </si>
  <si>
    <t xml:space="preserve">  C. COSTURI ASCUNSE (adesea ignorate)</t>
  </si>
  <si>
    <t xml:space="preserve">  ← completează doar stânga</t>
  </si>
  <si>
    <t xml:space="preserve">Pierderi din deteriorare / furt / lună (est.)</t>
  </si>
  <si>
    <t xml:space="preserve">Cost timp pierdut cu gestionarea spațiului / lună</t>
  </si>
  <si>
    <t xml:space="preserve">Cost de oportunitate: spațiu care ar putea fi birou / producție</t>
  </si>
  <si>
    <t xml:space="preserve">Amortizare rafturi, echipamente depozitare / lună</t>
  </si>
  <si>
    <t xml:space="preserve">  📊  REZULTATE &amp; ROI</t>
  </si>
  <si>
    <t xml:space="preserve">💰 Economie lunară</t>
  </si>
  <si>
    <t xml:space="preserve">📅 Economie anuală</t>
  </si>
  <si>
    <t xml:space="preserve">📉 Cost / mp — spațiu propriu</t>
  </si>
  <si>
    <t xml:space="preserve">📦 Cost / mp — depozit extern</t>
  </si>
  <si>
    <t xml:space="preserve">📈 ROI externalizare (primul an)</t>
  </si>
  <si>
    <t xml:space="preserve">⚡ Recuperare investiție (luni)</t>
  </si>
  <si>
    <t xml:space="preserve">  📋  PREȚURI DEPOZIT24 — introduceți valoarea corectă în câmpul portocaliu F10</t>
  </si>
  <si>
    <t xml:space="preserve">Mărime</t>
  </si>
  <si>
    <t xml:space="preserve">Lunar</t>
  </si>
  <si>
    <t xml:space="preserve">6 luni/lună (-15%)</t>
  </si>
  <si>
    <t xml:space="preserve">Total 6 luni</t>
  </si>
  <si>
    <t xml:space="preserve">12 luni/lună (-30%)</t>
  </si>
  <si>
    <t xml:space="preserve">Total 12 luni</t>
  </si>
  <si>
    <t xml:space="preserve">4 mp</t>
  </si>
  <si>
    <t xml:space="preserve">5 mp</t>
  </si>
  <si>
    <t xml:space="preserve">6 mp</t>
  </si>
  <si>
    <t xml:space="preserve">8 mp</t>
  </si>
  <si>
    <t xml:space="preserve">15 mp</t>
  </si>
  <si>
    <t xml:space="preserve">📦  Depozit24 · Cluj-Napoca, Strada Borhanciului, zona Borhanci
Vizionare gratuită, cu programare prealabilă · Acces 24/7 · Acces auto direct la container
www.depozitcluj.ro  ·  Solicită o ofertă rapidă  ·  © 2026 Depozit24</t>
  </si>
  <si>
    <t xml:space="preserve">GHID DE UTILIZARE — Calculator ROI Depozitare · Depozit24</t>
  </si>
  <si>
    <t xml:space="preserve">CUM FUNCȚIONEAZĂ CALCULATORUL</t>
  </si>
  <si>
    <t xml:space="preserve">Calculatorul compară COSTUL TOTAL REAL al menținerii unui spațiu propriu de depozitare față de externalizarea depozitării la Depozit24. Mulți proprietari de afaceri văd doar chiria și uită de utilitățile alocate, personalul care gestionează stocul, pierderile din deteriorare și — cel mai important — costul de oportunitate al spațiului.</t>
  </si>
  <si>
    <t xml:space="preserve">CE INCLUDE COSTUL SPAȚIULUI PROPRIU</t>
  </si>
  <si>
    <t xml:space="preserve">A. Chirie / lună — suma plătită pentru spațiul de depozitare (sau proporția din chiria totală)
B. Utilități — curent, apă, încălzire alocate zonei de depozitare
B. Asigurare spațiu — polița pentru spațiul fizic
B. Securitate / pază — dacă există un sistem dedicat
B. Personal — ore ale angajaților dedicate gestionării depozitului
C. Pierderi din deteriorare — produse stricate, expirate, furate
C. Timp pierdut — al tău sau al echipei pentru organizare, inventar, căutare
C. Cost de oportunitate — ce altceva ai putea face cu acel spațiu?
C. Amortizare echipamente — rafturi, cărucioare, sisteme de etichetare</t>
  </si>
  <si>
    <t xml:space="preserve">CE INCLUDE COSTUL DEPOZITULUI EXTERN</t>
  </si>
  <si>
    <t xml:space="preserve">1. Prețul boxei / lună — introduce valoarea din tabelul de prețuri Depozit24
2. Transport — costul estimat al deplasărilor lunare la depozit (combustibil, timp)
3. Asigurare bunuri — polița ta pentru bunurile depozitate (nu e inclusă la Depozit24)
4. Alte costuri — orice alt cost suplimentar relevant</t>
  </si>
  <si>
    <t xml:space="preserve">COSTURILE ASCUNSE — DE CE CONTEAZĂ</t>
  </si>
  <si>
    <t xml:space="preserve">Studiile arată că firmele mici subestimează costul real al depozitării proprii cu 40-60%. Principalele cauze: nu alocă corect utilitățile, nu contabilizează timpul angajaților și ignoră complet costul de oportunitate. O cameră de 20 mp folosită ca depozit în Cluj-Napoca valorează 1.500-2.500 lei/lună ca birou sau showroom — bani care nu apar niciodată în calculul depozitării.</t>
  </si>
  <si>
    <t xml:space="preserve">PREȚURI DEPOZIT24 — REFERINȚĂ RAPIDĂ</t>
  </si>
  <si>
    <t xml:space="preserve">4 mp: 340 lei/lună (lunar) · 290 lei/lună (6 luni) · 240 lei/lună (12 luni)
5 mp: 380 lei/lună (lunar) · 320 lei/lună (6 luni) · 265 lei/lună (12 luni)
6 mp: 420 lei/lună (lunar) · 355 lei/lună (6 luni) · 295 lei/lună (12 luni)
8 mp: 520 lei/lună (lunar) · 440 lei/lună (6 luni) · 365 lei/lună (12 luni)
15 mp: 850 lei/lună (lunar) · 720 lei/lună (6 luni) · 595 lei/lună (12 luni)
📍 Depozit24 · Str. Borhanciului, zona Borhanci, Cluj-Napoca · www.depozitcluj.ro</t>
  </si>
</sst>
</file>

<file path=xl/styles.xml><?xml version="1.0" encoding="utf-8"?>
<styleSheet xmlns="http://schemas.openxmlformats.org/spreadsheetml/2006/main">
  <numFmts count="8">
    <numFmt numFmtId="164" formatCode="General"/>
    <numFmt numFmtId="165" formatCode="0&quot; mp&quot;"/>
    <numFmt numFmtId="166" formatCode="#,##0&quot; lei&quot;"/>
    <numFmt numFmtId="167" formatCode="#,##0.0&quot; lei/mp&quot;"/>
    <numFmt numFmtId="168" formatCode="0.0\%"/>
    <numFmt numFmtId="169" formatCode="0&quot; luni&quot;"/>
    <numFmt numFmtId="170" formatCode="@"/>
    <numFmt numFmtId="171" formatCode="#,##0&quot; lei/lună&quot;"/>
  </numFmts>
  <fonts count="26">
    <font>
      <sz val="11"/>
      <color theme="1"/>
      <name val="Calibri"/>
      <family val="2"/>
      <charset val="1"/>
    </font>
    <font>
      <sz val="10"/>
      <name val="Arial"/>
      <family val="0"/>
    </font>
    <font>
      <sz val="10"/>
      <name val="Arial"/>
      <family val="0"/>
    </font>
    <font>
      <sz val="10"/>
      <name val="Arial"/>
      <family val="0"/>
    </font>
    <font>
      <b val="true"/>
      <sz val="17"/>
      <color rgb="FFFFFFFF"/>
      <name val="Arial"/>
      <family val="0"/>
      <charset val="1"/>
    </font>
    <font>
      <sz val="10"/>
      <color rgb="FF1A1A1A"/>
      <name val="Arial"/>
      <family val="0"/>
      <charset val="1"/>
    </font>
    <font>
      <i val="true"/>
      <sz val="9"/>
      <color rgb="FF6B7A8D"/>
      <name val="Arial"/>
      <family val="0"/>
      <charset val="1"/>
    </font>
    <font>
      <b val="true"/>
      <sz val="10"/>
      <color rgb="FF1B2A4A"/>
      <name val="Arial"/>
      <family val="0"/>
      <charset val="1"/>
    </font>
    <font>
      <b val="true"/>
      <sz val="13"/>
      <color rgb="FFFFFFFF"/>
      <name val="Arial"/>
      <family val="0"/>
      <charset val="1"/>
    </font>
    <font>
      <b val="true"/>
      <sz val="10"/>
      <color rgb="FFFFFFFF"/>
      <name val="Arial"/>
      <family val="0"/>
      <charset val="1"/>
    </font>
    <font>
      <b val="true"/>
      <sz val="11"/>
      <color rgb="FF1B2A4A"/>
      <name val="Arial"/>
      <family val="0"/>
      <charset val="1"/>
    </font>
    <font>
      <b val="true"/>
      <sz val="11"/>
      <color rgb="FFF05A35"/>
      <name val="Arial"/>
      <family val="0"/>
      <charset val="1"/>
    </font>
    <font>
      <b val="true"/>
      <sz val="12"/>
      <color rgb="FFFFFFFF"/>
      <name val="Arial"/>
      <family val="0"/>
      <charset val="1"/>
    </font>
    <font>
      <b val="true"/>
      <sz val="9"/>
      <color rgb="FF6B7A8D"/>
      <name val="Arial"/>
      <family val="0"/>
      <charset val="1"/>
    </font>
    <font>
      <b val="true"/>
      <sz val="18"/>
      <color rgb="FF1E8449"/>
      <name val="Arial"/>
      <family val="0"/>
      <charset val="1"/>
    </font>
    <font>
      <b val="true"/>
      <sz val="18"/>
      <color rgb="FF1B2A4A"/>
      <name val="Arial"/>
      <family val="0"/>
      <charset val="1"/>
    </font>
    <font>
      <b val="true"/>
      <sz val="18"/>
      <color rgb="FFF05A35"/>
      <name val="Arial"/>
      <family val="0"/>
      <charset val="1"/>
    </font>
    <font>
      <b val="true"/>
      <sz val="11"/>
      <color rgb="FFFFFFFF"/>
      <name val="Arial"/>
      <family val="0"/>
      <charset val="1"/>
    </font>
    <font>
      <b val="true"/>
      <sz val="9"/>
      <color rgb="FFFFFFFF"/>
      <name val="Arial"/>
      <family val="0"/>
      <charset val="1"/>
    </font>
    <font>
      <b val="true"/>
      <sz val="10"/>
      <color rgb="FFF05A35"/>
      <name val="Arial"/>
      <family val="0"/>
      <charset val="1"/>
    </font>
    <font>
      <sz val="10"/>
      <color rgb="FFFFFFFF"/>
      <name val="Arial"/>
      <family val="0"/>
      <charset val="1"/>
    </font>
    <font>
      <b val="true"/>
      <sz val="15"/>
      <color rgb="FFFFFFFF"/>
      <name val="Arial"/>
      <family val="0"/>
      <charset val="1"/>
    </font>
    <font>
      <b val="true"/>
      <sz val="12"/>
      <color rgb="FF1B2A4A"/>
      <name val="Arial"/>
      <family val="0"/>
      <charset val="1"/>
    </font>
    <font>
      <sz val="9"/>
      <color rgb="FFFFFFFF"/>
      <name val="Arial"/>
      <family val="0"/>
      <charset val="1"/>
    </font>
    <font>
      <b val="true"/>
      <sz val="12"/>
      <color rgb="FFF05A35"/>
      <name val="Arial"/>
      <family val="0"/>
      <charset val="1"/>
    </font>
    <font>
      <sz val="10"/>
      <color rgb="FF1B2A4A"/>
      <name val="Arial"/>
      <family val="0"/>
      <charset val="1"/>
    </font>
  </fonts>
  <fills count="12">
    <fill>
      <patternFill patternType="none"/>
    </fill>
    <fill>
      <patternFill patternType="gray125"/>
    </fill>
    <fill>
      <patternFill patternType="solid">
        <fgColor rgb="FFF05A35"/>
        <bgColor rgb="FFFF8080"/>
      </patternFill>
    </fill>
    <fill>
      <patternFill patternType="solid">
        <fgColor rgb="FFFFF2EE"/>
        <bgColor rgb="FFFFF8F5"/>
      </patternFill>
    </fill>
    <fill>
      <patternFill patternType="solid">
        <fgColor rgb="FFEEF2F8"/>
        <bgColor rgb="FFF5F7FA"/>
      </patternFill>
    </fill>
    <fill>
      <patternFill patternType="solid">
        <fgColor rgb="FF1B2A4A"/>
        <bgColor rgb="FF003366"/>
      </patternFill>
    </fill>
    <fill>
      <patternFill patternType="solid">
        <fgColor rgb="FFFFFFFF"/>
        <bgColor rgb="FFFAFAFA"/>
      </patternFill>
    </fill>
    <fill>
      <patternFill patternType="solid">
        <fgColor rgb="FFFAFAFA"/>
        <bgColor rgb="FFFFF8F5"/>
      </patternFill>
    </fill>
    <fill>
      <patternFill patternType="solid">
        <fgColor rgb="FFFFF8F5"/>
        <bgColor rgb="FFFAFAFA"/>
      </patternFill>
    </fill>
    <fill>
      <patternFill patternType="solid">
        <fgColor rgb="FFF5F7FA"/>
        <bgColor rgb="FFFAFAFA"/>
      </patternFill>
    </fill>
    <fill>
      <patternFill patternType="solid">
        <fgColor rgb="FFEAFAF1"/>
        <bgColor rgb="FFEEF2F8"/>
      </patternFill>
    </fill>
    <fill>
      <patternFill patternType="solid">
        <fgColor rgb="FF27AE60"/>
        <bgColor rgb="FF1E8449"/>
      </patternFill>
    </fill>
  </fills>
  <borders count="13">
    <border diagonalUp="false" diagonalDown="false">
      <left/>
      <right/>
      <top/>
      <bottom/>
      <diagonal/>
    </border>
    <border diagonalUp="false" diagonalDown="false">
      <left/>
      <right/>
      <top/>
      <bottom style="medium">
        <color rgb="FFF05A35"/>
      </bottom>
      <diagonal/>
    </border>
    <border diagonalUp="false" diagonalDown="false">
      <left/>
      <right/>
      <top/>
      <bottom style="medium">
        <color rgb="FF1B2A4A"/>
      </bottom>
      <diagonal/>
    </border>
    <border diagonalUp="false" diagonalDown="false">
      <left style="thin">
        <color rgb="FFDDE3ED"/>
      </left>
      <right style="thin">
        <color rgb="FFDDE3ED"/>
      </right>
      <top style="thin">
        <color rgb="FFDDE3ED"/>
      </top>
      <bottom style="thin">
        <color rgb="FFDDE3ED"/>
      </bottom>
      <diagonal/>
    </border>
    <border diagonalUp="false" diagonalDown="false">
      <left style="thin">
        <color rgb="FFDDE3ED"/>
      </left>
      <right style="medium">
        <color rgb="FFF05A35"/>
      </right>
      <top style="thin">
        <color rgb="FFDDE3ED"/>
      </top>
      <bottom style="thin">
        <color rgb="FFDDE3ED"/>
      </bottom>
      <diagonal/>
    </border>
    <border diagonalUp="false" diagonalDown="false">
      <left style="thin">
        <color rgb="FFDDE3ED"/>
      </left>
      <right style="medium">
        <color rgb="FF1B2A4A"/>
      </right>
      <top style="thin">
        <color rgb="FFDDE3ED"/>
      </top>
      <bottom style="thin">
        <color rgb="FFDDE3ED"/>
      </bottom>
      <diagonal/>
    </border>
    <border diagonalUp="false" diagonalDown="false">
      <left style="thin">
        <color rgb="FFDDE3ED"/>
      </left>
      <right/>
      <top style="medium">
        <color rgb="FF1E8449"/>
      </top>
      <bottom/>
      <diagonal/>
    </border>
    <border diagonalUp="false" diagonalDown="false">
      <left style="thin">
        <color rgb="FFDDE3ED"/>
      </left>
      <right/>
      <top/>
      <bottom style="medium">
        <color rgb="FF1E8449"/>
      </bottom>
      <diagonal/>
    </border>
    <border diagonalUp="false" diagonalDown="false">
      <left style="thin">
        <color rgb="FFDDE3ED"/>
      </left>
      <right/>
      <top style="medium">
        <color rgb="FF1B2A4A"/>
      </top>
      <bottom/>
      <diagonal/>
    </border>
    <border diagonalUp="false" diagonalDown="false">
      <left style="thin">
        <color rgb="FFDDE3ED"/>
      </left>
      <right/>
      <top style="medium">
        <color rgb="FFF05A35"/>
      </top>
      <bottom/>
      <diagonal/>
    </border>
    <border diagonalUp="false" diagonalDown="false">
      <left style="thin">
        <color rgb="FFDDE3ED"/>
      </left>
      <right/>
      <top/>
      <bottom style="medium">
        <color rgb="FF1B2A4A"/>
      </bottom>
      <diagonal/>
    </border>
    <border diagonalUp="false" diagonalDown="false">
      <left style="thin">
        <color rgb="FFDDE3ED"/>
      </left>
      <right/>
      <top/>
      <bottom style="medium">
        <color rgb="FFF05A35"/>
      </bottom>
      <diagonal/>
    </border>
    <border diagonalUp="false" diagonalDown="false">
      <left style="thick">
        <color rgb="FFF05A35"/>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6" fillId="3" borderId="0" xfId="0" applyFont="true" applyBorder="true" applyAlignment="true" applyProtection="false">
      <alignment horizontal="center" vertical="center" textRotation="0" wrapText="false" indent="0" shrinkToFit="false"/>
      <protection locked="true" hidden="false"/>
    </xf>
    <xf numFmtId="164" fontId="7" fillId="4" borderId="0" xfId="0" applyFont="true" applyBorder="true" applyAlignment="true" applyProtection="false">
      <alignment horizontal="left" vertical="center" textRotation="0" wrapText="fals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4" fontId="8" fillId="2" borderId="2" xfId="0" applyFont="true" applyBorder="true" applyAlignment="true" applyProtection="false">
      <alignment horizontal="center" vertical="center" textRotation="0" wrapText="false" indent="0" shrinkToFit="false"/>
      <protection locked="true" hidden="false"/>
    </xf>
    <xf numFmtId="164" fontId="9" fillId="5" borderId="0" xfId="0" applyFont="true" applyBorder="true" applyAlignment="true" applyProtection="false">
      <alignment horizontal="left" vertical="center"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9" fillId="2" borderId="0" xfId="0" applyFont="true" applyBorder="true" applyAlignment="true" applyProtection="false">
      <alignment horizontal="left" vertical="center" textRotation="0" wrapText="false" indent="0" shrinkToFit="false"/>
      <protection locked="true" hidden="false"/>
    </xf>
    <xf numFmtId="164" fontId="5" fillId="7" borderId="3" xfId="0" applyFont="true" applyBorder="true" applyAlignment="true" applyProtection="false">
      <alignment horizontal="left" vertical="center" textRotation="0" wrapText="false" indent="0" shrinkToFit="false"/>
      <protection locked="true" hidden="false"/>
    </xf>
    <xf numFmtId="165" fontId="10" fillId="8" borderId="4" xfId="0" applyFont="true" applyBorder="true" applyAlignment="true" applyProtection="false">
      <alignment horizontal="right" vertical="center" textRotation="0" wrapText="false" indent="0" shrinkToFit="false"/>
      <protection locked="true" hidden="false"/>
    </xf>
    <xf numFmtId="165" fontId="11" fillId="8" borderId="5" xfId="0" applyFont="true" applyBorder="true" applyAlignment="true" applyProtection="false">
      <alignment horizontal="right" vertical="center" textRotation="0" wrapText="false" indent="0" shrinkToFit="false"/>
      <protection locked="true" hidden="false"/>
    </xf>
    <xf numFmtId="166" fontId="10" fillId="8" borderId="4" xfId="0" applyFont="true" applyBorder="true" applyAlignment="true" applyProtection="false">
      <alignment horizontal="right" vertical="center" textRotation="0" wrapText="false" indent="0" shrinkToFit="false"/>
      <protection locked="true" hidden="false"/>
    </xf>
    <xf numFmtId="166" fontId="11" fillId="8" borderId="5" xfId="0" applyFont="true" applyBorder="true" applyAlignment="true" applyProtection="false">
      <alignment horizontal="right" vertical="center" textRotation="0" wrapText="false" indent="0" shrinkToFit="false"/>
      <protection locked="true" hidden="false"/>
    </xf>
    <xf numFmtId="164" fontId="6" fillId="9" borderId="0" xfId="0" applyFont="true" applyBorder="false" applyAlignment="true" applyProtection="false">
      <alignment horizontal="left" vertical="center" textRotation="0" wrapText="false" indent="0" shrinkToFit="false"/>
      <protection locked="true" hidden="false"/>
    </xf>
    <xf numFmtId="167" fontId="6" fillId="9" borderId="0" xfId="0" applyFont="true" applyBorder="false" applyAlignment="true" applyProtection="false">
      <alignment horizontal="right" vertical="center" textRotation="0" wrapText="false" indent="0" shrinkToFit="false"/>
      <protection locked="true" hidden="false"/>
    </xf>
    <xf numFmtId="164" fontId="5" fillId="9" borderId="3" xfId="0" applyFont="true" applyBorder="true" applyAlignment="true" applyProtection="false">
      <alignment horizontal="left" vertical="center" textRotation="0" wrapText="false" indent="0" shrinkToFit="false"/>
      <protection locked="true" hidden="false"/>
    </xf>
    <xf numFmtId="164" fontId="11" fillId="9" borderId="5" xfId="0" applyFont="true" applyBorder="true" applyAlignment="true" applyProtection="false">
      <alignment horizontal="right" vertical="center" textRotation="0" wrapText="false" indent="0" shrinkToFit="false"/>
      <protection locked="true" hidden="false"/>
    </xf>
    <xf numFmtId="164" fontId="6" fillId="9" borderId="0" xfId="0" applyFont="true" applyBorder="true" applyAlignment="true" applyProtection="false">
      <alignment horizontal="left" vertical="center" textRotation="0" wrapText="false" indent="0" shrinkToFit="false"/>
      <protection locked="true" hidden="false"/>
    </xf>
    <xf numFmtId="164" fontId="8" fillId="5" borderId="0" xfId="0" applyFont="true" applyBorder="true" applyAlignment="true" applyProtection="false">
      <alignment horizontal="center" vertical="center" textRotation="0" wrapText="false" indent="0" shrinkToFit="false"/>
      <protection locked="true" hidden="false"/>
    </xf>
    <xf numFmtId="164" fontId="8" fillId="2" borderId="0" xfId="0" applyFont="true" applyBorder="true" applyAlignment="true" applyProtection="false">
      <alignment horizontal="center" vertical="center" textRotation="0" wrapText="false" indent="0" shrinkToFit="false"/>
      <protection locked="true" hidden="false"/>
    </xf>
    <xf numFmtId="164" fontId="12" fillId="5" borderId="0" xfId="0" applyFont="true" applyBorder="true" applyAlignment="true" applyProtection="false">
      <alignment horizontal="left" vertical="center" textRotation="0" wrapText="false" indent="0" shrinkToFit="false"/>
      <protection locked="true" hidden="false"/>
    </xf>
    <xf numFmtId="164" fontId="13" fillId="10" borderId="6" xfId="0" applyFont="true" applyBorder="true" applyAlignment="true" applyProtection="false">
      <alignment horizontal="center" vertical="center" textRotation="0" wrapText="false" indent="0" shrinkToFit="false"/>
      <protection locked="true" hidden="false"/>
    </xf>
    <xf numFmtId="166" fontId="14" fillId="10" borderId="7" xfId="0" applyFont="true" applyBorder="true" applyAlignment="true" applyProtection="false">
      <alignment horizontal="center" vertical="center" textRotation="0" wrapText="false" indent="0" shrinkToFit="false"/>
      <protection locked="true" hidden="false"/>
    </xf>
    <xf numFmtId="164" fontId="13" fillId="4" borderId="8" xfId="0" applyFont="true" applyBorder="true" applyAlignment="true" applyProtection="false">
      <alignment horizontal="center" vertical="center" textRotation="0" wrapText="false" indent="0" shrinkToFit="false"/>
      <protection locked="true" hidden="false"/>
    </xf>
    <xf numFmtId="164" fontId="13" fillId="3" borderId="9" xfId="0" applyFont="true" applyBorder="true" applyAlignment="true" applyProtection="false">
      <alignment horizontal="center" vertical="center" textRotation="0" wrapText="false" indent="0" shrinkToFit="false"/>
      <protection locked="true" hidden="false"/>
    </xf>
    <xf numFmtId="167" fontId="15" fillId="4" borderId="10" xfId="0" applyFont="true" applyBorder="true" applyAlignment="true" applyProtection="false">
      <alignment horizontal="center" vertical="center" textRotation="0" wrapText="false" indent="0" shrinkToFit="false"/>
      <protection locked="true" hidden="false"/>
    </xf>
    <xf numFmtId="167" fontId="16" fillId="3" borderId="11" xfId="0" applyFont="true" applyBorder="true" applyAlignment="true" applyProtection="false">
      <alignment horizontal="center" vertical="center" textRotation="0" wrapText="false" indent="0" shrinkToFit="false"/>
      <protection locked="true" hidden="false"/>
    </xf>
    <xf numFmtId="168" fontId="14" fillId="10" borderId="7" xfId="0" applyFont="true" applyBorder="true" applyAlignment="true" applyProtection="false">
      <alignment horizontal="center" vertical="center" textRotation="0" wrapText="false" indent="0" shrinkToFit="false"/>
      <protection locked="true" hidden="false"/>
    </xf>
    <xf numFmtId="169" fontId="16" fillId="3" borderId="11" xfId="0" applyFont="true" applyBorder="true" applyAlignment="true" applyProtection="false">
      <alignment horizontal="center" vertical="center" textRotation="0" wrapText="false" indent="0" shrinkToFit="false"/>
      <protection locked="true" hidden="false"/>
    </xf>
    <xf numFmtId="164" fontId="17" fillId="11" borderId="0" xfId="0" applyFont="true" applyBorder="true" applyAlignment="true" applyProtection="false">
      <alignment horizontal="center" vertical="center" textRotation="0" wrapText="true" indent="0" shrinkToFit="false"/>
      <protection locked="true" hidden="false"/>
    </xf>
    <xf numFmtId="164" fontId="18" fillId="2" borderId="2" xfId="0" applyFont="true" applyBorder="true" applyAlignment="true" applyProtection="false">
      <alignment horizontal="center" vertical="center" textRotation="0" wrapText="true" indent="0" shrinkToFit="false"/>
      <protection locked="true" hidden="false"/>
    </xf>
    <xf numFmtId="170" fontId="19" fillId="7" borderId="3" xfId="0" applyFont="true" applyBorder="true" applyAlignment="true" applyProtection="false">
      <alignment horizontal="center" vertical="center" textRotation="0" wrapText="false" indent="0" shrinkToFit="false"/>
      <protection locked="true" hidden="false"/>
    </xf>
    <xf numFmtId="166" fontId="5" fillId="7" borderId="3" xfId="0" applyFont="true" applyBorder="true" applyAlignment="true" applyProtection="false">
      <alignment horizontal="center" vertical="center" textRotation="0" wrapText="false" indent="0" shrinkToFit="false"/>
      <protection locked="true" hidden="false"/>
    </xf>
    <xf numFmtId="171" fontId="5" fillId="7" borderId="3" xfId="0" applyFont="true" applyBorder="true" applyAlignment="true" applyProtection="false">
      <alignment horizontal="center" vertical="center" textRotation="0" wrapText="false" indent="0" shrinkToFit="false"/>
      <protection locked="true" hidden="false"/>
    </xf>
    <xf numFmtId="170" fontId="19" fillId="6" borderId="3" xfId="0" applyFont="true" applyBorder="true" applyAlignment="true" applyProtection="false">
      <alignment horizontal="center" vertical="center" textRotation="0" wrapText="false" indent="0" shrinkToFit="false"/>
      <protection locked="true" hidden="false"/>
    </xf>
    <xf numFmtId="166" fontId="5" fillId="6" borderId="3" xfId="0" applyFont="true" applyBorder="true" applyAlignment="true" applyProtection="false">
      <alignment horizontal="center" vertical="center" textRotation="0" wrapText="false" indent="0" shrinkToFit="false"/>
      <protection locked="true" hidden="false"/>
    </xf>
    <xf numFmtId="171" fontId="5" fillId="6" borderId="3" xfId="0" applyFont="true" applyBorder="true" applyAlignment="true" applyProtection="false">
      <alignment horizontal="center" vertical="center" textRotation="0" wrapText="false" indent="0" shrinkToFit="false"/>
      <protection locked="true" hidden="false"/>
    </xf>
    <xf numFmtId="164" fontId="20" fillId="5" borderId="0" xfId="0" applyFont="true" applyBorder="true" applyAlignment="true" applyProtection="false">
      <alignment horizontal="center" vertical="center" textRotation="0" wrapText="true" indent="0" shrinkToFit="false"/>
      <protection locked="true" hidden="false"/>
    </xf>
    <xf numFmtId="164" fontId="21" fillId="2" borderId="0" xfId="0" applyFont="true" applyBorder="true" applyAlignment="true" applyProtection="false">
      <alignment horizontal="center" vertical="center" textRotation="0" wrapText="false" indent="0" shrinkToFit="false"/>
      <protection locked="true" hidden="false"/>
    </xf>
    <xf numFmtId="164" fontId="0" fillId="2" borderId="0" xfId="0" applyFont="false" applyBorder="true" applyAlignment="false" applyProtection="false">
      <alignment horizontal="general" vertical="bottom" textRotation="0" wrapText="false" indent="0" shrinkToFit="false"/>
      <protection locked="true" hidden="false"/>
    </xf>
    <xf numFmtId="164" fontId="22" fillId="9" borderId="12" xfId="0" applyFont="true" applyBorder="true" applyAlignment="true" applyProtection="false">
      <alignment horizontal="left" vertical="center" textRotation="0" wrapText="true" indent="0" shrinkToFit="false"/>
      <protection locked="true" hidden="false"/>
    </xf>
    <xf numFmtId="164" fontId="5" fillId="6" borderId="0" xfId="0" applyFont="true" applyBorder="true" applyAlignment="true" applyProtection="false">
      <alignment horizontal="left" vertical="center" textRotation="0" wrapText="true" indent="0" shrinkToFit="false"/>
      <protection locked="true" hidden="false"/>
    </xf>
    <xf numFmtId="164" fontId="23" fillId="6" borderId="0" xfId="0" applyFont="true" applyBorder="true" applyAlignment="true" applyProtection="false">
      <alignment horizontal="left" vertical="center" textRotation="0" wrapText="true" indent="0" shrinkToFit="false"/>
      <protection locked="true" hidden="false"/>
    </xf>
    <xf numFmtId="164" fontId="24" fillId="3" borderId="12" xfId="0" applyFont="true" applyBorder="true" applyAlignment="true" applyProtection="false">
      <alignment horizontal="left" vertical="center" textRotation="0" wrapText="true" indent="0" shrinkToFit="false"/>
      <protection locked="true" hidden="false"/>
    </xf>
    <xf numFmtId="164" fontId="25" fillId="6" borderId="0"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F05A35"/>
        <sz val="10"/>
      </font>
      <fill>
        <patternFill>
          <bgColor rgb="FFFFF2E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E8449"/>
      <rgbColor rgb="FFC0C0C0"/>
      <rgbColor rgb="FF6B7A8D"/>
      <rgbColor rgb="FF9999FF"/>
      <rgbColor rgb="FF993366"/>
      <rgbColor rgb="FFFFF8F5"/>
      <rgbColor rgb="FFEAFAF1"/>
      <rgbColor rgb="FF660066"/>
      <rgbColor rgb="FFFF8080"/>
      <rgbColor rgb="FF0066CC"/>
      <rgbColor rgb="FFDDE3ED"/>
      <rgbColor rgb="FF000080"/>
      <rgbColor rgb="FFFF00FF"/>
      <rgbColor rgb="FFFFFF00"/>
      <rgbColor rgb="FF00FFFF"/>
      <rgbColor rgb="FF800080"/>
      <rgbColor rgb="FF800000"/>
      <rgbColor rgb="FF008080"/>
      <rgbColor rgb="FF0000FF"/>
      <rgbColor rgb="FF00CCFF"/>
      <rgbColor rgb="FFEEF2F8"/>
      <rgbColor rgb="FFF5F7FA"/>
      <rgbColor rgb="FFFFF2EE"/>
      <rgbColor rgb="FF99CCFF"/>
      <rgbColor rgb="FFFF99CC"/>
      <rgbColor rgb="FFCC99FF"/>
      <rgbColor rgb="FFFAFAFA"/>
      <rgbColor rgb="FF3366FF"/>
      <rgbColor rgb="FF33CCCC"/>
      <rgbColor rgb="FF99CC00"/>
      <rgbColor rgb="FFFFCC00"/>
      <rgbColor rgb="FFFF9900"/>
      <rgbColor rgb="FFF05A35"/>
      <rgbColor rgb="FF666699"/>
      <rgbColor rgb="FF969696"/>
      <rgbColor rgb="FF003366"/>
      <rgbColor rgb="FF27AE60"/>
      <rgbColor rgb="FF003300"/>
      <rgbColor rgb="FF1A1A1A"/>
      <rgbColor rgb="FF993300"/>
      <rgbColor rgb="FF993366"/>
      <rgbColor rgb="FF333399"/>
      <rgbColor rgb="FF1B2A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05A35"/>
    <pageSetUpPr fitToPage="true"/>
  </sheetPr>
  <dimension ref="A1:G4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18"/>
    <col collapsed="false" customWidth="true" hidden="false" outlineLevel="0" max="4" min="4" style="0" width="4"/>
    <col collapsed="false" customWidth="true" hidden="false" outlineLevel="0" max="5" min="5" style="0" width="30"/>
    <col collapsed="false" customWidth="true" hidden="false" outlineLevel="0" max="6" min="6" style="0" width="18"/>
    <col collapsed="false" customWidth="true" hidden="false" outlineLevel="0" max="7" min="7" style="0" width="2"/>
  </cols>
  <sheetData>
    <row r="1" customFormat="false" ht="54" hidden="false" customHeight="true" outlineLevel="0" collapsed="false">
      <c r="A1" s="1" t="s">
        <v>0</v>
      </c>
      <c r="B1" s="1"/>
      <c r="C1" s="1"/>
      <c r="D1" s="1"/>
      <c r="E1" s="1"/>
      <c r="F1" s="1"/>
      <c r="G1" s="1"/>
    </row>
    <row r="2" customFormat="false" ht="3.75" hidden="false" customHeight="true" outlineLevel="0" collapsed="false">
      <c r="A2" s="2"/>
      <c r="B2" s="2"/>
      <c r="C2" s="2"/>
      <c r="D2" s="2"/>
      <c r="E2" s="2"/>
      <c r="F2" s="2"/>
      <c r="G2" s="2"/>
    </row>
    <row r="3" customFormat="false" ht="19.5" hidden="false" customHeight="true" outlineLevel="0" collapsed="false">
      <c r="A3" s="3" t="s">
        <v>1</v>
      </c>
      <c r="B3" s="3"/>
      <c r="C3" s="3"/>
      <c r="D3" s="3"/>
      <c r="E3" s="3"/>
      <c r="F3" s="3"/>
      <c r="G3" s="3"/>
    </row>
    <row r="4" customFormat="false" ht="9.75" hidden="false" customHeight="true" outlineLevel="0" collapsed="false"/>
    <row r="5" customFormat="false" ht="36" hidden="false" customHeight="true" outlineLevel="0" collapsed="false">
      <c r="A5" s="4" t="s">
        <v>2</v>
      </c>
      <c r="B5" s="4"/>
      <c r="C5" s="4"/>
      <c r="D5" s="4"/>
      <c r="E5" s="4"/>
      <c r="F5" s="4"/>
      <c r="G5" s="4"/>
    </row>
    <row r="6" customFormat="false" ht="9.75" hidden="false" customHeight="true" outlineLevel="0" collapsed="false"/>
    <row r="7" customFormat="false" ht="39.75" hidden="false" customHeight="true" outlineLevel="0" collapsed="false">
      <c r="A7" s="5" t="s">
        <v>3</v>
      </c>
      <c r="B7" s="5"/>
      <c r="C7" s="5"/>
      <c r="E7" s="6" t="s">
        <v>4</v>
      </c>
      <c r="F7" s="6"/>
    </row>
    <row r="8" customFormat="false" ht="25.5" hidden="false" customHeight="true" outlineLevel="0" collapsed="false">
      <c r="B8" s="7" t="s">
        <v>5</v>
      </c>
      <c r="C8" s="7"/>
      <c r="D8" s="8"/>
      <c r="E8" s="9" t="s">
        <v>6</v>
      </c>
      <c r="F8" s="9"/>
    </row>
    <row r="9" customFormat="false" ht="19.5" hidden="false" customHeight="true" outlineLevel="0" collapsed="false">
      <c r="B9" s="10" t="s">
        <v>7</v>
      </c>
      <c r="C9" s="11" t="n">
        <v>20</v>
      </c>
      <c r="D9" s="8"/>
      <c r="E9" s="10" t="s">
        <v>8</v>
      </c>
      <c r="F9" s="12" t="n">
        <v>6</v>
      </c>
    </row>
    <row r="10" customFormat="false" ht="19.5" hidden="false" customHeight="true" outlineLevel="0" collapsed="false">
      <c r="B10" s="10" t="s">
        <v>9</v>
      </c>
      <c r="C10" s="13" t="n">
        <v>2500</v>
      </c>
      <c r="D10" s="8"/>
      <c r="E10" s="10" t="s">
        <v>10</v>
      </c>
      <c r="F10" s="14" t="n">
        <v>420</v>
      </c>
    </row>
    <row r="11" customFormat="false" ht="18" hidden="false" customHeight="true" outlineLevel="0" collapsed="false">
      <c r="B11" s="15" t="s">
        <v>11</v>
      </c>
      <c r="C11" s="16" t="n">
        <f aca="false">IF(C9&gt;0,C10/C9,0)</f>
        <v>125</v>
      </c>
      <c r="E11" s="15" t="s">
        <v>11</v>
      </c>
      <c r="F11" s="16" t="n">
        <f aca="false">IF(F9&gt;0,F10/F9,0)</f>
        <v>70</v>
      </c>
    </row>
    <row r="12" customFormat="false" ht="7.5" hidden="false" customHeight="true" outlineLevel="0" collapsed="false"/>
    <row r="13" customFormat="false" ht="25.5" hidden="false" customHeight="true" outlineLevel="0" collapsed="false">
      <c r="B13" s="7" t="s">
        <v>12</v>
      </c>
      <c r="C13" s="7"/>
      <c r="D13" s="8"/>
      <c r="E13" s="9" t="s">
        <v>13</v>
      </c>
      <c r="F13" s="9"/>
    </row>
    <row r="14" customFormat="false" ht="19.5" hidden="false" customHeight="true" outlineLevel="0" collapsed="false">
      <c r="B14" s="10" t="s">
        <v>14</v>
      </c>
      <c r="C14" s="13" t="n">
        <v>300</v>
      </c>
      <c r="D14" s="8"/>
      <c r="E14" s="10" t="s">
        <v>15</v>
      </c>
      <c r="F14" s="14" t="n">
        <v>60</v>
      </c>
    </row>
    <row r="15" customFormat="false" ht="19.5" hidden="false" customHeight="true" outlineLevel="0" collapsed="false">
      <c r="B15" s="10" t="s">
        <v>16</v>
      </c>
      <c r="C15" s="13" t="n">
        <v>80</v>
      </c>
      <c r="D15" s="8"/>
      <c r="E15" s="10" t="s">
        <v>17</v>
      </c>
      <c r="F15" s="14" t="n">
        <v>50</v>
      </c>
    </row>
    <row r="16" customFormat="false" ht="19.5" hidden="false" customHeight="true" outlineLevel="0" collapsed="false">
      <c r="B16" s="10" t="s">
        <v>18</v>
      </c>
      <c r="C16" s="13" t="n">
        <v>0</v>
      </c>
      <c r="D16" s="8"/>
      <c r="E16" s="10" t="s">
        <v>19</v>
      </c>
      <c r="F16" s="14" t="n">
        <v>0</v>
      </c>
    </row>
    <row r="17" customFormat="false" ht="19.5" hidden="false" customHeight="true" outlineLevel="0" collapsed="false">
      <c r="B17" s="10" t="s">
        <v>20</v>
      </c>
      <c r="C17" s="13" t="n">
        <v>400</v>
      </c>
      <c r="D17" s="8"/>
      <c r="E17" s="17"/>
      <c r="F17" s="18"/>
    </row>
    <row r="18" customFormat="false" ht="7.5" hidden="false" customHeight="true" outlineLevel="0" collapsed="false"/>
    <row r="19" customFormat="false" ht="25.5" hidden="false" customHeight="true" outlineLevel="0" collapsed="false">
      <c r="B19" s="7" t="s">
        <v>21</v>
      </c>
      <c r="C19" s="7"/>
      <c r="D19" s="8"/>
      <c r="E19" s="19" t="s">
        <v>22</v>
      </c>
      <c r="F19" s="19"/>
    </row>
    <row r="20" customFormat="false" ht="19.5" hidden="false" customHeight="true" outlineLevel="0" collapsed="false">
      <c r="B20" s="10" t="s">
        <v>23</v>
      </c>
      <c r="C20" s="13" t="n">
        <v>150</v>
      </c>
      <c r="D20" s="8"/>
      <c r="E20" s="17"/>
      <c r="F20" s="18"/>
    </row>
    <row r="21" customFormat="false" ht="19.5" hidden="false" customHeight="true" outlineLevel="0" collapsed="false">
      <c r="B21" s="10" t="s">
        <v>24</v>
      </c>
      <c r="C21" s="13" t="n">
        <v>200</v>
      </c>
      <c r="D21" s="8"/>
      <c r="E21" s="17"/>
      <c r="F21" s="18"/>
    </row>
    <row r="22" customFormat="false" ht="19.5" hidden="false" customHeight="true" outlineLevel="0" collapsed="false">
      <c r="B22" s="10" t="s">
        <v>25</v>
      </c>
      <c r="C22" s="13" t="n">
        <v>500</v>
      </c>
      <c r="D22" s="8"/>
      <c r="E22" s="17"/>
      <c r="F22" s="18"/>
    </row>
    <row r="23" customFormat="false" ht="19.5" hidden="false" customHeight="true" outlineLevel="0" collapsed="false">
      <c r="B23" s="10" t="s">
        <v>26</v>
      </c>
      <c r="C23" s="13" t="n">
        <v>100</v>
      </c>
      <c r="D23" s="8"/>
      <c r="E23" s="17"/>
      <c r="F23" s="18"/>
    </row>
    <row r="24" customFormat="false" ht="9.75" hidden="false" customHeight="true" outlineLevel="0" collapsed="false"/>
    <row r="25" customFormat="false" ht="37.5" hidden="false" customHeight="true" outlineLevel="0" collapsed="false">
      <c r="B25" s="20" t="str">
        <f aca="false">" COST TOTAL LUNAR — SPAȚIU PROPRIU: " &amp; TEXT(C10+C14+C15+C16+C17+C20+C21+C22+C23,"#,##0") &amp; " lei"</f>
        <v> COST TOTAL LUNAR — SPAȚIU PROPRIU: 4,230 lei</v>
      </c>
      <c r="C25" s="20"/>
      <c r="E25" s="21" t="str">
        <f aca="false">" COST TOTAL LUNAR — DEPOZIT EXTERN: " &amp; TEXT(F10+F14+F15+F16,"#,##0") &amp; " lei"</f>
        <v> COST TOTAL LUNAR — DEPOZIT EXTERN: 530 lei</v>
      </c>
      <c r="F25" s="21"/>
    </row>
    <row r="26" customFormat="false" ht="12" hidden="false" customHeight="true" outlineLevel="0" collapsed="false"/>
    <row r="27" customFormat="false" ht="27.75" hidden="false" customHeight="true" outlineLevel="0" collapsed="false">
      <c r="A27" s="22" t="s">
        <v>27</v>
      </c>
      <c r="B27" s="22"/>
      <c r="C27" s="22"/>
      <c r="D27" s="22"/>
      <c r="E27" s="22"/>
      <c r="F27" s="22"/>
      <c r="G27" s="22"/>
    </row>
    <row r="28" customFormat="false" ht="21.75" hidden="false" customHeight="true" outlineLevel="0" collapsed="false">
      <c r="B28" s="23" t="s">
        <v>28</v>
      </c>
      <c r="C28" s="23"/>
      <c r="E28" s="23" t="s">
        <v>29</v>
      </c>
      <c r="F28" s="23"/>
    </row>
    <row r="29" customFormat="false" ht="31.5" hidden="false" customHeight="true" outlineLevel="0" collapsed="false">
      <c r="B29" s="24" t="n">
        <f aca="false">(C10+C14+C15+C16+C17+C20+C21+C22+C23)-(F10+F14+F15+F16)</f>
        <v>3700</v>
      </c>
      <c r="C29" s="24"/>
      <c r="E29" s="24" t="n">
        <f aca="false">((C10+C14+C15+C16+C17+C20+C21+C22+C23)-(F10+F14+F15+F16))*12</f>
        <v>44400</v>
      </c>
      <c r="F29" s="24"/>
    </row>
    <row r="30" customFormat="false" ht="7.5" hidden="false" customHeight="true" outlineLevel="0" collapsed="false"/>
    <row r="31" customFormat="false" ht="21.75" hidden="false" customHeight="true" outlineLevel="0" collapsed="false">
      <c r="B31" s="25" t="s">
        <v>30</v>
      </c>
      <c r="C31" s="25"/>
      <c r="E31" s="26" t="s">
        <v>31</v>
      </c>
      <c r="F31" s="26"/>
    </row>
    <row r="32" customFormat="false" ht="31.5" hidden="false" customHeight="true" outlineLevel="0" collapsed="false">
      <c r="B32" s="27" t="n">
        <f aca="false">IF(C9&gt;0,(C10+C14+C15+C16+C17+C20+C21+C22+C23)/C9,0)</f>
        <v>211.5</v>
      </c>
      <c r="C32" s="27"/>
      <c r="E32" s="28" t="n">
        <f aca="false">IF(F9&gt;0,(F10+F14+F15+F16)/F9,0)</f>
        <v>88.3333333333333</v>
      </c>
      <c r="F32" s="28"/>
    </row>
    <row r="33" customFormat="false" ht="7.5" hidden="false" customHeight="true" outlineLevel="0" collapsed="false"/>
    <row r="34" customFormat="false" ht="21.75" hidden="false" customHeight="true" outlineLevel="0" collapsed="false">
      <c r="B34" s="23" t="s">
        <v>32</v>
      </c>
      <c r="C34" s="23"/>
      <c r="E34" s="26" t="s">
        <v>33</v>
      </c>
      <c r="F34" s="26"/>
    </row>
    <row r="35" customFormat="false" ht="31.5" hidden="false" customHeight="true" outlineLevel="0" collapsed="false">
      <c r="B35" s="29" t="n">
        <f aca="false">IF((F10+F14+F15+F16)&gt;0,((C10+C14+C15+C16+C17+C20+C21+C22+C23)-(F10+F14+F15+F16))*12/((F10+F14+F15+F16)*12)*100,0)</f>
        <v>698.11320754717</v>
      </c>
      <c r="C35" s="29"/>
      <c r="E35" s="30" t="n">
        <f aca="false">IF((C10+C14+C15+C16+C17+C20+C21+C22+C23)-(F10+F14+F15+F16)&gt;0,0,ABS((F10+F14+F15+F16)-(C10+C14+C15+C16+C17+C20+C21+C22+C23)))</f>
        <v>0</v>
      </c>
      <c r="F35" s="30"/>
    </row>
    <row r="36" customFormat="false" ht="7.5" hidden="false" customHeight="true" outlineLevel="0" collapsed="false"/>
    <row r="37" customFormat="false" ht="9.75" hidden="false" customHeight="true" outlineLevel="0" collapsed="false"/>
    <row r="38" customFormat="false" ht="48" hidden="false" customHeight="true" outlineLevel="0" collapsed="false">
      <c r="A38" s="31" t="str">
        <f aca="false">IF((C10+C14+C15+C16+C17+C20+C21+C22+C23)-(F10+F14+F15+F16)&gt;0,"✅  CONCLUZIE: Depozitul extern este mai avantajos cu " &amp; TEXT((C10+C14+C15+C16+C17+C20+C21+C22+C23)-(F10+F14+F15+F16),"#,##0") &amp; " lei/lună (" &amp; TEXT(((C10+C14+C15+C16+C17+C20+C21+C22+C23)-(F10+F14+F15+F16))*12,"#,##0") &amp; " lei/an). Externalizarea depozitării la Depozit24 îți eliberează resurse și elimină costurile ascunse.","⚠️  La parametrii introduși, spațiul propriu pare mai economic. Verifică dacă ai inclus toate costurile ascunse (coloana C).")</f>
        <v>✅  CONCLUZIE: Depozitul extern este mai avantajos cu 3,700 lei/lună (44,400 lei/an). Externalizarea depozitării la Depozit24 îți eliberează resurse și elimină costurile ascunse.</v>
      </c>
      <c r="B38" s="31"/>
      <c r="C38" s="31"/>
      <c r="D38" s="31"/>
      <c r="E38" s="31"/>
      <c r="F38" s="31"/>
      <c r="G38" s="31"/>
    </row>
    <row r="39" customFormat="false" ht="9.75" hidden="false" customHeight="true" outlineLevel="0" collapsed="false"/>
    <row r="40" customFormat="false" ht="25.5" hidden="false" customHeight="true" outlineLevel="0" collapsed="false">
      <c r="A40" s="7" t="s">
        <v>34</v>
      </c>
      <c r="B40" s="7"/>
      <c r="C40" s="7"/>
      <c r="D40" s="7"/>
      <c r="E40" s="7"/>
      <c r="F40" s="7"/>
      <c r="G40" s="7"/>
    </row>
    <row r="41" customFormat="false" ht="21.75" hidden="false" customHeight="true" outlineLevel="0" collapsed="false">
      <c r="B41" s="32" t="s">
        <v>35</v>
      </c>
      <c r="C41" s="32" t="s">
        <v>36</v>
      </c>
      <c r="D41" s="32" t="s">
        <v>37</v>
      </c>
      <c r="E41" s="32" t="s">
        <v>38</v>
      </c>
      <c r="F41" s="32" t="s">
        <v>39</v>
      </c>
      <c r="G41" s="32" t="s">
        <v>40</v>
      </c>
    </row>
    <row r="42" customFormat="false" ht="19.5" hidden="false" customHeight="true" outlineLevel="0" collapsed="false">
      <c r="B42" s="33" t="s">
        <v>41</v>
      </c>
      <c r="C42" s="34" t="n">
        <v>340</v>
      </c>
      <c r="D42" s="35" t="n">
        <v>290</v>
      </c>
      <c r="E42" s="34" t="n">
        <v>1740</v>
      </c>
      <c r="F42" s="35" t="n">
        <v>240</v>
      </c>
      <c r="G42" s="34" t="n">
        <v>2880</v>
      </c>
    </row>
    <row r="43" customFormat="false" ht="19.5" hidden="false" customHeight="true" outlineLevel="0" collapsed="false">
      <c r="B43" s="36" t="s">
        <v>42</v>
      </c>
      <c r="C43" s="37" t="n">
        <v>380</v>
      </c>
      <c r="D43" s="38" t="n">
        <v>320</v>
      </c>
      <c r="E43" s="37" t="n">
        <v>1920</v>
      </c>
      <c r="F43" s="38" t="n">
        <v>265</v>
      </c>
      <c r="G43" s="37" t="n">
        <v>3180</v>
      </c>
    </row>
    <row r="44" customFormat="false" ht="19.5" hidden="false" customHeight="true" outlineLevel="0" collapsed="false">
      <c r="B44" s="33" t="s">
        <v>43</v>
      </c>
      <c r="C44" s="34" t="n">
        <v>420</v>
      </c>
      <c r="D44" s="35" t="n">
        <v>355</v>
      </c>
      <c r="E44" s="34" t="n">
        <v>2130</v>
      </c>
      <c r="F44" s="35" t="n">
        <v>295</v>
      </c>
      <c r="G44" s="34" t="n">
        <v>3540</v>
      </c>
    </row>
    <row r="45" customFormat="false" ht="19.5" hidden="false" customHeight="true" outlineLevel="0" collapsed="false">
      <c r="B45" s="36" t="s">
        <v>44</v>
      </c>
      <c r="C45" s="37" t="n">
        <v>520</v>
      </c>
      <c r="D45" s="38" t="n">
        <v>440</v>
      </c>
      <c r="E45" s="37" t="n">
        <v>2640</v>
      </c>
      <c r="F45" s="38" t="n">
        <v>365</v>
      </c>
      <c r="G45" s="37" t="n">
        <v>4380</v>
      </c>
    </row>
    <row r="46" customFormat="false" ht="19.5" hidden="false" customHeight="true" outlineLevel="0" collapsed="false">
      <c r="B46" s="33" t="s">
        <v>45</v>
      </c>
      <c r="C46" s="34" t="n">
        <v>850</v>
      </c>
      <c r="D46" s="35" t="n">
        <v>720</v>
      </c>
      <c r="E46" s="34" t="n">
        <v>4320</v>
      </c>
      <c r="F46" s="35" t="n">
        <v>595</v>
      </c>
      <c r="G46" s="34" t="n">
        <v>7140</v>
      </c>
    </row>
    <row r="48" customFormat="false" ht="55.5" hidden="false" customHeight="true" outlineLevel="0" collapsed="false">
      <c r="A48" s="39" t="s">
        <v>46</v>
      </c>
      <c r="B48" s="39"/>
      <c r="C48" s="39"/>
      <c r="D48" s="39"/>
      <c r="E48" s="39"/>
      <c r="F48" s="39"/>
      <c r="G48" s="39"/>
    </row>
  </sheetData>
  <mergeCells count="30">
    <mergeCell ref="A1:G1"/>
    <mergeCell ref="A2:G2"/>
    <mergeCell ref="A3:G3"/>
    <mergeCell ref="A5:G5"/>
    <mergeCell ref="A7:C7"/>
    <mergeCell ref="E7:F7"/>
    <mergeCell ref="B8:C8"/>
    <mergeCell ref="E8:F8"/>
    <mergeCell ref="B13:C13"/>
    <mergeCell ref="E13:F13"/>
    <mergeCell ref="B19:C19"/>
    <mergeCell ref="E19:F19"/>
    <mergeCell ref="B25:C25"/>
    <mergeCell ref="E25:F25"/>
    <mergeCell ref="A27:G27"/>
    <mergeCell ref="B28:C28"/>
    <mergeCell ref="E28:F28"/>
    <mergeCell ref="B29:C29"/>
    <mergeCell ref="E29:F29"/>
    <mergeCell ref="B31:C31"/>
    <mergeCell ref="E31:F31"/>
    <mergeCell ref="B32:C32"/>
    <mergeCell ref="E32:F32"/>
    <mergeCell ref="B34:C34"/>
    <mergeCell ref="E34:F34"/>
    <mergeCell ref="B35:C35"/>
    <mergeCell ref="E35:F35"/>
    <mergeCell ref="A38:G38"/>
    <mergeCell ref="A40:G40"/>
    <mergeCell ref="A48:G48"/>
  </mergeCells>
  <conditionalFormatting sqref="B42:G42">
    <cfRule type="expression" priority="2" aboveAverage="0" equalAverage="0" bottom="0" percent="0" rank="0" text="" dxfId="0">
      <formula>$F$9="4 mp"</formula>
    </cfRule>
  </conditionalFormatting>
  <conditionalFormatting sqref="B43:G43">
    <cfRule type="expression" priority="3" aboveAverage="0" equalAverage="0" bottom="0" percent="0" rank="0" text="" dxfId="0">
      <formula>$F$9="5 mp"</formula>
    </cfRule>
  </conditionalFormatting>
  <conditionalFormatting sqref="B44:G44">
    <cfRule type="expression" priority="4" aboveAverage="0" equalAverage="0" bottom="0" percent="0" rank="0" text="" dxfId="0">
      <formula>$F$9="6 mp"</formula>
    </cfRule>
  </conditionalFormatting>
  <conditionalFormatting sqref="B45:G45">
    <cfRule type="expression" priority="5" aboveAverage="0" equalAverage="0" bottom="0" percent="0" rank="0" text="" dxfId="0">
      <formula>$F$9="8 mp"</formula>
    </cfRule>
  </conditionalFormatting>
  <conditionalFormatting sqref="B46:G46">
    <cfRule type="expression" priority="6" aboveAverage="0" equalAverage="0" bottom="0" percent="0" rank="0" text="" dxfId="0">
      <formula>$F$9="15 mp"</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B2A4A"/>
    <pageSetUpPr fitToPage="false"/>
  </sheetPr>
  <dimension ref="A1:C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3"/>
  </cols>
  <sheetData>
    <row r="1" customFormat="false" ht="49.5" hidden="false" customHeight="true" outlineLevel="0" collapsed="false">
      <c r="A1" s="40" t="s">
        <v>47</v>
      </c>
      <c r="B1" s="40"/>
      <c r="C1" s="40"/>
    </row>
    <row r="2" customFormat="false" ht="3.75" hidden="false" customHeight="true" outlineLevel="0" collapsed="false">
      <c r="A2" s="41"/>
      <c r="B2" s="41"/>
      <c r="C2" s="41"/>
    </row>
    <row r="3" customFormat="false" ht="27.75" hidden="false" customHeight="true" outlineLevel="0" collapsed="false">
      <c r="A3" s="42" t="s">
        <v>48</v>
      </c>
      <c r="B3" s="42"/>
      <c r="C3" s="42"/>
    </row>
    <row r="4" customFormat="false" ht="60" hidden="false" customHeight="true" outlineLevel="0" collapsed="false">
      <c r="A4" s="43" t="s">
        <v>49</v>
      </c>
      <c r="B4" s="43"/>
      <c r="C4" s="43"/>
    </row>
    <row r="5" customFormat="false" ht="7.5" hidden="false" customHeight="true" outlineLevel="0" collapsed="false">
      <c r="A5" s="44"/>
      <c r="B5" s="44"/>
      <c r="C5" s="44"/>
    </row>
    <row r="6" customFormat="false" ht="27.75" hidden="false" customHeight="true" outlineLevel="0" collapsed="false">
      <c r="A6" s="42" t="s">
        <v>50</v>
      </c>
      <c r="B6" s="42"/>
      <c r="C6" s="42"/>
    </row>
    <row r="7" customFormat="false" ht="129.75" hidden="false" customHeight="true" outlineLevel="0" collapsed="false">
      <c r="A7" s="43" t="s">
        <v>51</v>
      </c>
      <c r="B7" s="43"/>
      <c r="C7" s="43"/>
    </row>
    <row r="8" customFormat="false" ht="7.5" hidden="false" customHeight="true" outlineLevel="0" collapsed="false">
      <c r="A8" s="44"/>
      <c r="B8" s="44"/>
      <c r="C8" s="44"/>
    </row>
    <row r="9" customFormat="false" ht="27.75" hidden="false" customHeight="true" outlineLevel="0" collapsed="false">
      <c r="A9" s="45" t="s">
        <v>52</v>
      </c>
      <c r="B9" s="45"/>
      <c r="C9" s="45"/>
    </row>
    <row r="10" customFormat="false" ht="69.75" hidden="false" customHeight="true" outlineLevel="0" collapsed="false">
      <c r="A10" s="43" t="s">
        <v>53</v>
      </c>
      <c r="B10" s="43"/>
      <c r="C10" s="43"/>
    </row>
    <row r="11" customFormat="false" ht="7.5" hidden="false" customHeight="true" outlineLevel="0" collapsed="false">
      <c r="A11" s="44"/>
      <c r="B11" s="44"/>
      <c r="C11" s="44"/>
    </row>
    <row r="12" customFormat="false" ht="27.75" hidden="false" customHeight="true" outlineLevel="0" collapsed="false">
      <c r="A12" s="42" t="s">
        <v>54</v>
      </c>
      <c r="B12" s="42"/>
      <c r="C12" s="42"/>
    </row>
    <row r="13" customFormat="false" ht="69.75" hidden="false" customHeight="true" outlineLevel="0" collapsed="false">
      <c r="A13" s="43" t="s">
        <v>55</v>
      </c>
      <c r="B13" s="43"/>
      <c r="C13" s="43"/>
    </row>
    <row r="14" customFormat="false" ht="7.5" hidden="false" customHeight="true" outlineLevel="0" collapsed="false">
      <c r="A14" s="44"/>
      <c r="B14" s="44"/>
      <c r="C14" s="44"/>
    </row>
    <row r="15" customFormat="false" ht="27.75" hidden="false" customHeight="true" outlineLevel="0" collapsed="false">
      <c r="A15" s="45" t="s">
        <v>56</v>
      </c>
      <c r="B15" s="45"/>
      <c r="C15" s="45"/>
    </row>
    <row r="16" customFormat="false" ht="99.75" hidden="false" customHeight="true" outlineLevel="0" collapsed="false">
      <c r="A16" s="46" t="s">
        <v>57</v>
      </c>
      <c r="B16" s="46"/>
      <c r="C16" s="46"/>
    </row>
  </sheetData>
  <mergeCells count="16">
    <mergeCell ref="A1:C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2026-07-02T18:41:02Z</dcterms:created>
  <dc:creator>openpyxl</dc:creator>
  <dc:description/>
  <dc:language>en-US</dc:language>
  <cp:lastModifiedBy/>
  <dcterms:modified xsi:type="dcterms:W3CDTF">2026-07-02T18:41:02Z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